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G36" i="1"/>
  <c r="G33"/>
  <c r="J34" i="2"/>
  <c r="J17"/>
  <c r="J12"/>
  <c r="J8"/>
  <c r="G17"/>
  <c r="G12"/>
  <c r="G8"/>
  <c r="G3"/>
  <c r="J33"/>
  <c r="F34"/>
  <c r="G34"/>
  <c r="F33"/>
  <c r="G33"/>
  <c r="G13" i="1"/>
  <c r="F13"/>
  <c r="G11"/>
  <c r="G25"/>
  <c r="G19"/>
  <c r="G15"/>
  <c r="G46"/>
  <c r="G45" s="1"/>
  <c r="F46"/>
  <c r="F45" s="1"/>
  <c r="F36"/>
  <c r="F33"/>
  <c r="F25"/>
  <c r="F19"/>
  <c r="F15"/>
  <c r="F10" s="1"/>
  <c r="D46"/>
  <c r="D45" s="1"/>
  <c r="E46"/>
  <c r="I33" i="2"/>
  <c r="I34"/>
  <c r="I17"/>
  <c r="I12"/>
  <c r="I8"/>
  <c r="E17"/>
  <c r="E12"/>
  <c r="E3" s="1"/>
  <c r="E8"/>
  <c r="E33"/>
  <c r="E34"/>
  <c r="E36" i="1"/>
  <c r="E33"/>
  <c r="E25"/>
  <c r="E19"/>
  <c r="E15"/>
  <c r="H34" i="2"/>
  <c r="H33"/>
  <c r="H17"/>
  <c r="H12"/>
  <c r="H8"/>
  <c r="D34"/>
  <c r="D33"/>
  <c r="D17"/>
  <c r="D12"/>
  <c r="D8"/>
  <c r="D3" s="1"/>
  <c r="D36" i="1"/>
  <c r="D33"/>
  <c r="D25"/>
  <c r="D19"/>
  <c r="D15"/>
  <c r="D10" s="1"/>
  <c r="C33"/>
  <c r="C45"/>
  <c r="E10" l="1"/>
  <c r="G10"/>
  <c r="G52" s="1"/>
  <c r="G38" i="2"/>
  <c r="I3"/>
  <c r="J3"/>
  <c r="J38" s="1"/>
  <c r="F52" i="1"/>
  <c r="E38" i="2"/>
  <c r="I38"/>
  <c r="H3"/>
  <c r="H38" s="1"/>
  <c r="D38"/>
  <c r="C33"/>
  <c r="C34"/>
  <c r="C46" i="1"/>
  <c r="C17" i="2" l="1"/>
  <c r="F17"/>
  <c r="F12"/>
  <c r="C12"/>
  <c r="F8"/>
  <c r="C8"/>
  <c r="C36" i="1"/>
  <c r="C15"/>
  <c r="C25"/>
  <c r="C19"/>
  <c r="F3" i="2" l="1"/>
  <c r="F38" s="1"/>
  <c r="C3"/>
  <c r="C38" s="1"/>
  <c r="C10" i="1"/>
  <c r="C52" s="1"/>
  <c r="E45"/>
  <c r="E52" s="1"/>
  <c r="D52"/>
</calcChain>
</file>

<file path=xl/sharedStrings.xml><?xml version="1.0" encoding="utf-8"?>
<sst xmlns="http://schemas.openxmlformats.org/spreadsheetml/2006/main" count="175" uniqueCount="116">
  <si>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</si>
  <si>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</si>
  <si>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</si>
  <si>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</si>
  <si>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</si>
  <si>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</si>
  <si>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</si>
  <si>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</si>
  <si>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</si>
  <si>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</si>
  <si>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</si>
  <si>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</si>
  <si>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</si>
  <si>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</si>
  <si>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</si>
  <si>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</si>
  <si>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</si>
  <si>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</si>
  <si>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</si>
  <si>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</si>
  <si>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</si>
  <si>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</si>
  <si>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</si>
  <si>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</si>
  <si>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</si>
  <si>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</si>
  <si>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</si>
  <si>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</si>
  <si>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</si>
  <si>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</si>
  <si>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</si>
  <si>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</si>
  <si>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</si>
  <si>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</si>
  <si>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</si>
  <si>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</si>
  <si>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</si>
  <si>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</si>
  <si>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</si>
  <si>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</si>
  <si>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</si>
  <si>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</si>
  <si>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</si>
  <si>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</si>
  <si>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</si>
  <si>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</si>
  <si>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</si>
  <si>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</si>
  <si>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</si>
  <si>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</si>
  <si>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</si>
  <si>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</si>
  <si>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</si>
  <si>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</si>
  <si>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</si>
  <si>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</si>
  <si>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</si>
  <si>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</si>
  <si>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</si>
  <si>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</si>
  <si>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</si>
  <si>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</si>
  <si>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</si>
  <si>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</si>
  <si>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</si>
  <si>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</si>
  <si>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</si>
  <si>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</si>
  <si>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</si>
  <si>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</si>
  <si>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</si>
  <si>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</si>
  <si>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</si>
  <si>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</si>
  <si>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</si>
  <si>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</si>
  <si>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</si>
  <si>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</si>
  <si>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</si>
  <si>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</si>
  <si>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</si>
  <si>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</si>
  <si>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</si>
  <si>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</si>
  <si>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</si>
  <si>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</si>
  <si>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 xml:space="preserve">            1 13 02994 04 0000 130</t>
  </si>
  <si>
    <t xml:space="preserve">      1 13 02994 04 0000 130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</si>
  <si>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</si>
  <si>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</si>
  <si>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1 17 05040 04 0040 180</t>
  </si>
  <si>
    <t>Единый налог на вмененный доход для отдельных видов деятельности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</si>
  <si>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</si>
  <si>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</si>
  <si>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</si>
  <si>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</si>
  <si>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</si>
  <si>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</si>
  <si>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</si>
  <si>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</si>
  <si>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</si>
  <si>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</si>
  <si>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 xml:space="preserve">        1 13 02064 04 0000 130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</si>
  <si>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</si>
  <si>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 xml:space="preserve">               1 13 02064 04 0000 130</t>
  </si>
  <si>
    <t>Сумма на              2020 год           (тыс.руб.)  утверждено</t>
  </si>
  <si>
    <t>Сумма на              2020 год           (тыс.руб.)  уточнено</t>
  </si>
  <si>
    <t xml:space="preserve">Сумма                       на 2021 год (тыс. руб.)    утверждено      </t>
  </si>
  <si>
    <t xml:space="preserve">Сумма                       на 2021 год (тыс. руб.)    уточнено      </t>
  </si>
  <si>
    <t xml:space="preserve">Сумма                       на 2022 год (тыс. руб.)    утверждено      </t>
  </si>
  <si>
    <t xml:space="preserve">Сумма                       на 2022 год (тыс. руб.)    уточнено      </t>
  </si>
  <si>
    <t>Прочие неналоговые доходы бюджетов городских округов (денежные поступления от организаций на реализацию проектов поддержки местных инициатив)</t>
  </si>
  <si>
    <t>Прочие неналоговые доходы бюджетов городских округов (денежные поступления от населения на реализацию проектов поддержки местных инициатив)</t>
  </si>
  <si>
    <t xml:space="preserve">Прочие безвозмездные поступления </t>
  </si>
  <si>
    <t>7) Приложение № 2 к бюджету муниципального образования "Город Воткинск" на 2020 год и на плановый период 2021 и 2022 годов "Прогнозируемый общий объем доходов Бюджета муниципального образования "Город Воткинск" на  2021 и 2022 годы в соответствии с классификацией доходов бюджетов Российской Федерации" в части изменяемых строк изложить в следующей редакции:</t>
  </si>
  <si>
    <t xml:space="preserve">6) Приложение № 1 к бюджету муниципального образования «Город Воткинск» на 2020 год и на плановый период 2021 и 2022 годов "Прогнозируемый общий объем доходов Бюджета муниципального образования "Город Воткинск" на 2020 год в соответствии с  классификацией доходов бюджетов Российской Федерации" в части изменяемых строк изложить в следующей редакции::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</si>
</sst>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164" fontId="9" fillId="0" borderId="1" xfId="0" applyNumberFormat="1" applyFont="1" applyBorder="1"/>
    <xf numFmtId="164" fontId="7" fillId="0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/>
    </xf>
    <xf numFmtId="0" fontId="2" fillId="0" borderId="1" xfId="0" applyFont="1" applyBorder="1"/>
    <xf numFmtId="165" fontId="9" fillId="0" borderId="1" xfId="0" applyNumberFormat="1" applyFont="1" applyBorder="1"/>
    <xf numFmtId="165" fontId="12" fillId="0" borderId="1" xfId="0" applyNumberFormat="1" applyFont="1" applyBorder="1"/>
    <xf numFmtId="165" fontId="9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3" workbookViewId="0">
      <selection activeCell="G41" sqref="G41"/>
    </sheetView>
  </sheetViews>
  <sheetFormatPr defaultRowHeight="15"/>
  <cols>
    <col min="1" max="1" width="24" style="2" customWidth="1"/>
    <col min="2" max="2" width="46" style="4" customWidth="1"/>
    <col min="3" max="3" width="10.85546875" style="2" hidden="1" customWidth="1"/>
    <col min="4" max="4" width="0.140625" hidden="1" customWidth="1"/>
    <col min="5" max="5" width="10.5703125" hidden="1" customWidth="1"/>
    <col min="6" max="6" width="11.28515625" customWidth="1"/>
    <col min="7" max="7" width="10.42578125" customWidth="1"/>
  </cols>
  <sheetData>
    <row r="1" spans="1:7" ht="17.25" hidden="1" customHeight="1"/>
    <row r="2" spans="1:7" ht="15.75" hidden="1">
      <c r="A2" s="65"/>
      <c r="B2" s="66"/>
      <c r="C2" s="66"/>
    </row>
    <row r="3" spans="1:7" ht="1.5" customHeight="1">
      <c r="A3" s="1"/>
    </row>
    <row r="4" spans="1:7" hidden="1">
      <c r="A4" s="3"/>
    </row>
    <row r="5" spans="1:7" ht="60.6" customHeight="1">
      <c r="A5" s="71" t="s">
        <v>115</v>
      </c>
      <c r="B5" s="71"/>
      <c r="C5" s="71"/>
      <c r="D5" s="71"/>
      <c r="E5" s="71"/>
      <c r="F5" s="71"/>
      <c r="G5" s="71"/>
    </row>
    <row r="6" spans="1:7" ht="7.5" customHeight="1">
      <c r="A6" s="67"/>
      <c r="B6" s="66"/>
      <c r="C6" s="66"/>
    </row>
    <row r="7" spans="1:7" ht="0.75" hidden="1" customHeight="1"/>
    <row r="8" spans="1:7" ht="15" customHeight="1">
      <c r="A8" s="68" t="s">
        <v>0</v>
      </c>
      <c r="B8" s="63" t="s">
        <v>1</v>
      </c>
      <c r="C8" s="63" t="s">
        <v>105</v>
      </c>
      <c r="D8" s="63" t="s">
        <v>105</v>
      </c>
      <c r="E8" s="63" t="s">
        <v>105</v>
      </c>
      <c r="F8" s="63" t="s">
        <v>105</v>
      </c>
      <c r="G8" s="63" t="s">
        <v>106</v>
      </c>
    </row>
    <row r="9" spans="1:7" ht="39" customHeight="1">
      <c r="A9" s="69"/>
      <c r="B9" s="70"/>
      <c r="C9" s="64"/>
      <c r="D9" s="64"/>
      <c r="E9" s="64"/>
      <c r="F9" s="64"/>
      <c r="G9" s="64"/>
    </row>
    <row r="10" spans="1:7">
      <c r="A10" s="5" t="s">
        <v>32</v>
      </c>
      <c r="B10" s="6" t="s">
        <v>2</v>
      </c>
      <c r="C10" s="28">
        <f>C11+C14+C15+C19+C22+C24+C25+C31+C33+C36+C41+C42</f>
        <v>567695</v>
      </c>
      <c r="D10" s="28">
        <f>D11+D14+D15+D19+D22+D24+D25+D31+D33+D36+D41+D42</f>
        <v>567695</v>
      </c>
      <c r="E10" s="28">
        <f>E11+E13+E15+E19+E22+E24+E25+E31+E33+E36+E41+E42</f>
        <v>591604</v>
      </c>
      <c r="F10" s="28">
        <f>F11+F13+F15+F19+F22+F24+F25+F31+F33+F36+F41+F42</f>
        <v>591604</v>
      </c>
      <c r="G10" s="52">
        <f>G11+G13+G15+G19+G22+G24+G25+G31+G33+G36+G41+G42</f>
        <v>654496</v>
      </c>
    </row>
    <row r="11" spans="1:7" hidden="1">
      <c r="A11" s="5" t="s">
        <v>3</v>
      </c>
      <c r="B11" s="6" t="s">
        <v>4</v>
      </c>
      <c r="C11" s="13">
        <v>340878</v>
      </c>
      <c r="D11" s="13">
        <v>340878</v>
      </c>
      <c r="E11" s="13">
        <v>340878</v>
      </c>
      <c r="F11" s="20">
        <v>340878</v>
      </c>
      <c r="G11" s="20">
        <f>G12</f>
        <v>340878</v>
      </c>
    </row>
    <row r="12" spans="1:7" ht="14.25" hidden="1" customHeight="1">
      <c r="A12" s="7" t="s">
        <v>33</v>
      </c>
      <c r="B12" s="8" t="s">
        <v>5</v>
      </c>
      <c r="C12" s="14">
        <v>340878</v>
      </c>
      <c r="D12" s="14">
        <v>340878</v>
      </c>
      <c r="E12" s="14">
        <v>340878</v>
      </c>
      <c r="F12" s="14">
        <v>340878</v>
      </c>
      <c r="G12" s="50">
        <v>340878</v>
      </c>
    </row>
    <row r="13" spans="1:7" ht="38.25">
      <c r="A13" s="24" t="s">
        <v>54</v>
      </c>
      <c r="B13" s="36" t="s">
        <v>55</v>
      </c>
      <c r="C13" s="13">
        <v>9395</v>
      </c>
      <c r="D13" s="13">
        <v>9395</v>
      </c>
      <c r="E13" s="13">
        <v>9395</v>
      </c>
      <c r="F13" s="20">
        <f>F14</f>
        <v>9395</v>
      </c>
      <c r="G13" s="20">
        <f>G14</f>
        <v>10406</v>
      </c>
    </row>
    <row r="14" spans="1:7" ht="25.5">
      <c r="A14" s="25" t="s">
        <v>56</v>
      </c>
      <c r="B14" s="26" t="s">
        <v>73</v>
      </c>
      <c r="C14" s="14">
        <v>9395</v>
      </c>
      <c r="D14" s="14">
        <v>9395</v>
      </c>
      <c r="E14" s="14">
        <v>9395</v>
      </c>
      <c r="F14" s="14">
        <v>9395</v>
      </c>
      <c r="G14" s="62">
        <v>10406</v>
      </c>
    </row>
    <row r="15" spans="1:7">
      <c r="A15" s="5" t="s">
        <v>34</v>
      </c>
      <c r="B15" s="6" t="s">
        <v>6</v>
      </c>
      <c r="C15" s="13">
        <f>SUM(C16:C18)</f>
        <v>45108</v>
      </c>
      <c r="D15" s="13">
        <f>SUM(D16:D18)</f>
        <v>45108</v>
      </c>
      <c r="E15" s="13">
        <f>SUM(E16:E18)</f>
        <v>45108</v>
      </c>
      <c r="F15" s="13">
        <f>SUM(F16:F18)</f>
        <v>45108</v>
      </c>
      <c r="G15" s="13">
        <f>SUM(G16:G18)</f>
        <v>48108</v>
      </c>
    </row>
    <row r="16" spans="1:7" ht="25.5">
      <c r="A16" s="7" t="s">
        <v>35</v>
      </c>
      <c r="B16" s="8" t="s">
        <v>91</v>
      </c>
      <c r="C16" s="14">
        <v>37948</v>
      </c>
      <c r="D16" s="14">
        <v>37948</v>
      </c>
      <c r="E16" s="14">
        <v>37948</v>
      </c>
      <c r="F16" s="14">
        <v>37948</v>
      </c>
      <c r="G16" s="62">
        <v>39448</v>
      </c>
    </row>
    <row r="17" spans="1:7" hidden="1">
      <c r="A17" s="7" t="s">
        <v>7</v>
      </c>
      <c r="B17" s="8" t="s">
        <v>8</v>
      </c>
      <c r="C17" s="14">
        <v>183</v>
      </c>
      <c r="D17" s="14">
        <v>183</v>
      </c>
      <c r="E17" s="14">
        <v>183</v>
      </c>
      <c r="F17" s="14">
        <v>183</v>
      </c>
      <c r="G17" s="62">
        <v>183</v>
      </c>
    </row>
    <row r="18" spans="1:7" ht="42" customHeight="1">
      <c r="A18" s="7" t="s">
        <v>74</v>
      </c>
      <c r="B18" s="8" t="s">
        <v>75</v>
      </c>
      <c r="C18" s="14">
        <v>6977</v>
      </c>
      <c r="D18" s="14">
        <v>6977</v>
      </c>
      <c r="E18" s="14">
        <v>6977</v>
      </c>
      <c r="F18" s="14">
        <v>6977</v>
      </c>
      <c r="G18" s="62">
        <v>8477</v>
      </c>
    </row>
    <row r="19" spans="1:7">
      <c r="A19" s="5" t="s">
        <v>9</v>
      </c>
      <c r="B19" s="6" t="s">
        <v>10</v>
      </c>
      <c r="C19" s="13">
        <f>SUM(C20:C21)</f>
        <v>96900</v>
      </c>
      <c r="D19" s="13">
        <f>SUM(D20:D21)</f>
        <v>96900</v>
      </c>
      <c r="E19" s="13">
        <f>SUM(E20:E21)</f>
        <v>96900</v>
      </c>
      <c r="F19" s="13">
        <f>SUM(F20:F21)</f>
        <v>96900</v>
      </c>
      <c r="G19" s="13">
        <f>SUM(G20:G21)</f>
        <v>100900</v>
      </c>
    </row>
    <row r="20" spans="1:7">
      <c r="A20" s="7" t="s">
        <v>37</v>
      </c>
      <c r="B20" s="8" t="s">
        <v>11</v>
      </c>
      <c r="C20" s="15">
        <v>26883</v>
      </c>
      <c r="D20" s="15">
        <v>26883</v>
      </c>
      <c r="E20" s="15">
        <v>26883</v>
      </c>
      <c r="F20" s="15">
        <v>26883</v>
      </c>
      <c r="G20" s="50">
        <v>27883</v>
      </c>
    </row>
    <row r="21" spans="1:7">
      <c r="A21" s="7" t="s">
        <v>38</v>
      </c>
      <c r="B21" s="8" t="s">
        <v>12</v>
      </c>
      <c r="C21" s="15">
        <v>70017</v>
      </c>
      <c r="D21" s="15">
        <v>70017</v>
      </c>
      <c r="E21" s="15">
        <v>70017</v>
      </c>
      <c r="F21" s="15">
        <v>70017</v>
      </c>
      <c r="G21" s="50">
        <v>73017</v>
      </c>
    </row>
    <row r="22" spans="1:7" ht="25.5">
      <c r="A22" s="23" t="s">
        <v>63</v>
      </c>
      <c r="B22" s="37" t="s">
        <v>64</v>
      </c>
      <c r="C22" s="40">
        <v>500</v>
      </c>
      <c r="D22" s="40">
        <v>500</v>
      </c>
      <c r="E22" s="40">
        <v>500</v>
      </c>
      <c r="F22" s="40">
        <v>500</v>
      </c>
      <c r="G22" s="58">
        <v>0</v>
      </c>
    </row>
    <row r="23" spans="1:7" ht="25.5">
      <c r="A23" s="7" t="s">
        <v>39</v>
      </c>
      <c r="B23" s="8" t="s">
        <v>40</v>
      </c>
      <c r="C23" s="17">
        <v>0</v>
      </c>
      <c r="D23" s="17">
        <v>0</v>
      </c>
      <c r="E23" s="17">
        <v>500</v>
      </c>
      <c r="F23" s="17">
        <v>500</v>
      </c>
      <c r="G23" s="58">
        <v>0</v>
      </c>
    </row>
    <row r="24" spans="1:7" hidden="1">
      <c r="A24" s="5" t="s">
        <v>41</v>
      </c>
      <c r="B24" s="6" t="s">
        <v>13</v>
      </c>
      <c r="C24" s="16">
        <v>13146</v>
      </c>
      <c r="D24" s="16">
        <v>13146</v>
      </c>
      <c r="E24" s="16">
        <v>13146</v>
      </c>
      <c r="F24" s="16">
        <v>13146</v>
      </c>
      <c r="G24" s="57">
        <v>13146</v>
      </c>
    </row>
    <row r="25" spans="1:7" ht="38.25">
      <c r="A25" s="5" t="s">
        <v>14</v>
      </c>
      <c r="B25" s="6" t="s">
        <v>15</v>
      </c>
      <c r="C25" s="16">
        <f>SUM(C26:C29)</f>
        <v>41293</v>
      </c>
      <c r="D25" s="16">
        <f>SUM(D26:D29)</f>
        <v>41293</v>
      </c>
      <c r="E25" s="16">
        <f>SUM(E26:E29)</f>
        <v>41293</v>
      </c>
      <c r="F25" s="16">
        <f>SUM(F26:F29)</f>
        <v>41293</v>
      </c>
      <c r="G25" s="16">
        <f>SUM(G26:G29)</f>
        <v>65843</v>
      </c>
    </row>
    <row r="26" spans="1:7" ht="77.25" customHeight="1">
      <c r="A26" s="7" t="s">
        <v>16</v>
      </c>
      <c r="B26" s="12" t="s">
        <v>92</v>
      </c>
      <c r="C26" s="17">
        <v>30846</v>
      </c>
      <c r="D26" s="17">
        <v>30846</v>
      </c>
      <c r="E26" s="17">
        <v>30846</v>
      </c>
      <c r="F26" s="17">
        <v>30846</v>
      </c>
      <c r="G26" s="29">
        <v>55346</v>
      </c>
    </row>
    <row r="27" spans="1:7" ht="76.5" hidden="1">
      <c r="A27" s="7" t="s">
        <v>17</v>
      </c>
      <c r="B27" s="8" t="s">
        <v>93</v>
      </c>
      <c r="C27" s="17">
        <v>1019</v>
      </c>
      <c r="D27" s="17">
        <v>1019</v>
      </c>
      <c r="E27" s="17">
        <v>1019</v>
      </c>
      <c r="F27" s="17">
        <v>1019</v>
      </c>
      <c r="G27" s="56">
        <v>1019</v>
      </c>
    </row>
    <row r="28" spans="1:7" ht="51.75" customHeight="1">
      <c r="A28" s="7" t="s">
        <v>18</v>
      </c>
      <c r="B28" s="8" t="s">
        <v>65</v>
      </c>
      <c r="C28" s="17">
        <v>48</v>
      </c>
      <c r="D28" s="17">
        <v>48</v>
      </c>
      <c r="E28" s="17">
        <v>48</v>
      </c>
      <c r="F28" s="17">
        <v>48</v>
      </c>
      <c r="G28" s="58">
        <v>98</v>
      </c>
    </row>
    <row r="29" spans="1:7" ht="65.25" hidden="1" customHeight="1">
      <c r="A29" s="7" t="s">
        <v>42</v>
      </c>
      <c r="B29" s="8" t="s">
        <v>94</v>
      </c>
      <c r="C29" s="17">
        <v>9380</v>
      </c>
      <c r="D29" s="17">
        <v>9380</v>
      </c>
      <c r="E29" s="17">
        <v>9380</v>
      </c>
      <c r="F29" s="17">
        <v>9380</v>
      </c>
      <c r="G29" s="56">
        <v>9380</v>
      </c>
    </row>
    <row r="30" spans="1:7" ht="76.5" hidden="1">
      <c r="A30" s="7" t="s">
        <v>43</v>
      </c>
      <c r="B30" s="8" t="s">
        <v>44</v>
      </c>
      <c r="C30" s="17"/>
      <c r="D30" s="17"/>
      <c r="E30" s="17"/>
      <c r="F30" s="17"/>
      <c r="G30" s="56"/>
    </row>
    <row r="31" spans="1:7" ht="25.5">
      <c r="A31" s="5" t="s">
        <v>45</v>
      </c>
      <c r="B31" s="6" t="s">
        <v>19</v>
      </c>
      <c r="C31" s="16">
        <v>3820</v>
      </c>
      <c r="D31" s="16">
        <v>3820</v>
      </c>
      <c r="E31" s="16">
        <v>3820</v>
      </c>
      <c r="F31" s="16">
        <v>3820</v>
      </c>
      <c r="G31" s="59">
        <v>4320</v>
      </c>
    </row>
    <row r="32" spans="1:7" ht="25.5">
      <c r="A32" s="7" t="s">
        <v>46</v>
      </c>
      <c r="B32" s="8" t="s">
        <v>95</v>
      </c>
      <c r="C32" s="15">
        <v>3820</v>
      </c>
      <c r="D32" s="15">
        <v>3820</v>
      </c>
      <c r="E32" s="15">
        <v>3820</v>
      </c>
      <c r="F32" s="15">
        <v>3820</v>
      </c>
      <c r="G32" s="29">
        <v>4320</v>
      </c>
    </row>
    <row r="33" spans="1:7" ht="25.5">
      <c r="A33" s="9" t="s">
        <v>31</v>
      </c>
      <c r="B33" s="6" t="s">
        <v>84</v>
      </c>
      <c r="C33" s="16">
        <f>SUM(C34:C35)</f>
        <v>350</v>
      </c>
      <c r="D33" s="16">
        <f>SUM(D34:D35)</f>
        <v>350</v>
      </c>
      <c r="E33" s="16">
        <f>SUM(E34:E35)</f>
        <v>350</v>
      </c>
      <c r="F33" s="16">
        <f>SUM(F34:F35)</f>
        <v>350</v>
      </c>
      <c r="G33" s="61">
        <f>G34+G35</f>
        <v>600</v>
      </c>
    </row>
    <row r="34" spans="1:7" ht="38.25">
      <c r="A34" s="44" t="s">
        <v>104</v>
      </c>
      <c r="B34" s="45" t="s">
        <v>88</v>
      </c>
      <c r="C34" s="29">
        <v>100</v>
      </c>
      <c r="D34" s="29">
        <v>100</v>
      </c>
      <c r="E34" s="29">
        <v>100</v>
      </c>
      <c r="F34" s="29">
        <v>100</v>
      </c>
      <c r="G34" s="58">
        <v>25</v>
      </c>
    </row>
    <row r="35" spans="1:7" ht="38.25">
      <c r="A35" s="27" t="s">
        <v>86</v>
      </c>
      <c r="B35" s="60" t="s">
        <v>88</v>
      </c>
      <c r="C35" s="29">
        <v>250</v>
      </c>
      <c r="D35" s="29">
        <v>250</v>
      </c>
      <c r="E35" s="29">
        <v>250</v>
      </c>
      <c r="F35" s="29">
        <v>250</v>
      </c>
      <c r="G35" s="58">
        <v>575</v>
      </c>
    </row>
    <row r="36" spans="1:7" ht="25.5">
      <c r="A36" s="5" t="s">
        <v>21</v>
      </c>
      <c r="B36" s="6" t="s">
        <v>22</v>
      </c>
      <c r="C36" s="18">
        <f>SUM(C37:C40)</f>
        <v>9202</v>
      </c>
      <c r="D36" s="18">
        <f>SUM(D37:D40)</f>
        <v>9202</v>
      </c>
      <c r="E36" s="18">
        <f>SUM(E37:E40)</f>
        <v>32442</v>
      </c>
      <c r="F36" s="18">
        <f>SUM(F37:F40)</f>
        <v>32442</v>
      </c>
      <c r="G36" s="18">
        <f>SUM(G37:G40)</f>
        <v>58676</v>
      </c>
    </row>
    <row r="37" spans="1:7" ht="25.5">
      <c r="A37" s="7" t="s">
        <v>23</v>
      </c>
      <c r="B37" s="8" t="s">
        <v>47</v>
      </c>
      <c r="C37" s="19">
        <v>0</v>
      </c>
      <c r="D37" s="19">
        <v>0</v>
      </c>
      <c r="E37" s="19">
        <v>0</v>
      </c>
      <c r="F37" s="19">
        <v>0</v>
      </c>
      <c r="G37" s="58">
        <v>5</v>
      </c>
    </row>
    <row r="38" spans="1:7" ht="76.5" hidden="1">
      <c r="A38" s="7" t="s">
        <v>48</v>
      </c>
      <c r="B38" s="8" t="s">
        <v>49</v>
      </c>
      <c r="C38" s="19">
        <v>0</v>
      </c>
      <c r="D38" s="19">
        <v>0</v>
      </c>
      <c r="E38" s="19">
        <v>0</v>
      </c>
      <c r="F38" s="19">
        <v>0</v>
      </c>
      <c r="G38" s="58">
        <v>0</v>
      </c>
    </row>
    <row r="39" spans="1:7" ht="89.25">
      <c r="A39" s="7" t="s">
        <v>67</v>
      </c>
      <c r="B39" s="8" t="s">
        <v>96</v>
      </c>
      <c r="C39" s="17">
        <v>5002</v>
      </c>
      <c r="D39" s="17">
        <v>5002</v>
      </c>
      <c r="E39" s="17">
        <v>5002</v>
      </c>
      <c r="F39" s="17">
        <v>5002</v>
      </c>
      <c r="G39" s="29">
        <v>9997</v>
      </c>
    </row>
    <row r="40" spans="1:7" ht="39" customHeight="1">
      <c r="A40" s="7" t="s">
        <v>24</v>
      </c>
      <c r="B40" s="8" t="s">
        <v>97</v>
      </c>
      <c r="C40" s="17">
        <v>4200</v>
      </c>
      <c r="D40" s="17">
        <v>4200</v>
      </c>
      <c r="E40" s="17">
        <v>27440</v>
      </c>
      <c r="F40" s="17">
        <v>27440</v>
      </c>
      <c r="G40" s="29">
        <v>48674</v>
      </c>
    </row>
    <row r="41" spans="1:7">
      <c r="A41" s="5" t="s">
        <v>25</v>
      </c>
      <c r="B41" s="6" t="s">
        <v>26</v>
      </c>
      <c r="C41" s="16">
        <v>6653</v>
      </c>
      <c r="D41" s="16">
        <v>6653</v>
      </c>
      <c r="E41" s="16">
        <v>6653</v>
      </c>
      <c r="F41" s="16">
        <v>6653</v>
      </c>
      <c r="G41" s="52">
        <v>10500</v>
      </c>
    </row>
    <row r="42" spans="1:7" hidden="1">
      <c r="A42" s="5" t="s">
        <v>27</v>
      </c>
      <c r="B42" s="39" t="s">
        <v>76</v>
      </c>
      <c r="C42" s="16">
        <v>450</v>
      </c>
      <c r="D42" s="16">
        <v>450</v>
      </c>
      <c r="E42" s="16">
        <v>1119</v>
      </c>
      <c r="F42" s="16">
        <v>1119</v>
      </c>
      <c r="G42" s="55">
        <v>1119</v>
      </c>
    </row>
    <row r="43" spans="1:7" ht="42" hidden="1" customHeight="1">
      <c r="A43" s="7" t="s">
        <v>89</v>
      </c>
      <c r="B43" s="46" t="s">
        <v>112</v>
      </c>
      <c r="C43" s="16">
        <v>250</v>
      </c>
      <c r="D43" s="16">
        <v>250</v>
      </c>
      <c r="E43" s="16">
        <v>587</v>
      </c>
      <c r="F43" s="16">
        <v>587</v>
      </c>
      <c r="G43" s="55">
        <v>587</v>
      </c>
    </row>
    <row r="44" spans="1:7" ht="38.25" hidden="1">
      <c r="A44" s="7" t="s">
        <v>90</v>
      </c>
      <c r="B44" s="46" t="s">
        <v>111</v>
      </c>
      <c r="C44" s="16">
        <v>200</v>
      </c>
      <c r="D44" s="16">
        <v>200</v>
      </c>
      <c r="E44" s="16">
        <v>532</v>
      </c>
      <c r="F44" s="16">
        <v>532</v>
      </c>
      <c r="G44" s="55">
        <v>532</v>
      </c>
    </row>
    <row r="45" spans="1:7">
      <c r="A45" s="10" t="s">
        <v>50</v>
      </c>
      <c r="B45" s="11" t="s">
        <v>28</v>
      </c>
      <c r="C45" s="20">
        <f>C47+C48+C49</f>
        <v>1531275</v>
      </c>
      <c r="D45" s="20">
        <f>D46+D51</f>
        <v>1534091</v>
      </c>
      <c r="E45" s="20">
        <f>E46+E51</f>
        <v>1661606.2</v>
      </c>
      <c r="F45" s="20">
        <f>F46+F51</f>
        <v>1674393.7</v>
      </c>
      <c r="G45" s="20">
        <f>G46+G51</f>
        <v>1748568.0999999999</v>
      </c>
    </row>
    <row r="46" spans="1:7" ht="38.25">
      <c r="A46" s="10" t="s">
        <v>51</v>
      </c>
      <c r="B46" s="39" t="s">
        <v>77</v>
      </c>
      <c r="C46" s="20">
        <f>SUM(C47:C49)</f>
        <v>1531275</v>
      </c>
      <c r="D46" s="20">
        <f>SUM(D47:D50)</f>
        <v>1534091</v>
      </c>
      <c r="E46" s="20">
        <f>SUM(E47:E50)</f>
        <v>1658035.8</v>
      </c>
      <c r="F46" s="20">
        <f>SUM(F47:F50)</f>
        <v>1670823.3</v>
      </c>
      <c r="G46" s="20">
        <f>SUM(G47:G50)</f>
        <v>1744997.7</v>
      </c>
    </row>
    <row r="47" spans="1:7" ht="25.5">
      <c r="A47" s="47" t="s">
        <v>78</v>
      </c>
      <c r="B47" s="12" t="s">
        <v>68</v>
      </c>
      <c r="C47" s="17">
        <v>109959</v>
      </c>
      <c r="D47" s="17">
        <v>112779.2</v>
      </c>
      <c r="E47" s="29">
        <v>128530.4</v>
      </c>
      <c r="F47" s="29">
        <v>141317.9</v>
      </c>
      <c r="G47" s="29">
        <v>144377.9</v>
      </c>
    </row>
    <row r="48" spans="1:7" ht="25.5">
      <c r="A48" s="47" t="s">
        <v>82</v>
      </c>
      <c r="B48" s="12" t="s">
        <v>72</v>
      </c>
      <c r="C48" s="17">
        <v>438025</v>
      </c>
      <c r="D48" s="17">
        <v>438025</v>
      </c>
      <c r="E48" s="29">
        <v>504980.4</v>
      </c>
      <c r="F48" s="29">
        <v>504980.4</v>
      </c>
      <c r="G48" s="29">
        <v>571897.80000000005</v>
      </c>
    </row>
    <row r="49" spans="1:7" ht="25.5">
      <c r="A49" s="47" t="s">
        <v>79</v>
      </c>
      <c r="B49" s="12" t="s">
        <v>69</v>
      </c>
      <c r="C49" s="21">
        <v>983291</v>
      </c>
      <c r="D49" s="21">
        <v>983286.8</v>
      </c>
      <c r="E49" s="29">
        <v>987052.8</v>
      </c>
      <c r="F49" s="29">
        <v>987052.8</v>
      </c>
      <c r="G49" s="29">
        <v>975512.8</v>
      </c>
    </row>
    <row r="50" spans="1:7">
      <c r="A50" s="47" t="s">
        <v>85</v>
      </c>
      <c r="B50" s="12" t="s">
        <v>29</v>
      </c>
      <c r="C50" s="51"/>
      <c r="D50" s="51">
        <v>0</v>
      </c>
      <c r="E50" s="50">
        <v>37472.199999999997</v>
      </c>
      <c r="F50" s="50">
        <v>37472.199999999997</v>
      </c>
      <c r="G50" s="29">
        <v>53209.2</v>
      </c>
    </row>
    <row r="51" spans="1:7" hidden="1">
      <c r="A51" s="10" t="s">
        <v>52</v>
      </c>
      <c r="B51" s="11" t="s">
        <v>113</v>
      </c>
      <c r="C51" s="22"/>
      <c r="D51" s="22">
        <v>0</v>
      </c>
      <c r="E51" s="52">
        <v>3570.4</v>
      </c>
      <c r="F51" s="52">
        <v>3570.4</v>
      </c>
      <c r="G51" s="53">
        <v>3570.4</v>
      </c>
    </row>
    <row r="52" spans="1:7">
      <c r="A52" s="10"/>
      <c r="B52" s="11" t="s">
        <v>30</v>
      </c>
      <c r="C52" s="20">
        <f>(C45+C10)</f>
        <v>2098970</v>
      </c>
      <c r="D52" s="20">
        <f>(D45+D10)</f>
        <v>2101786</v>
      </c>
      <c r="E52" s="20">
        <f>(E45+E10)</f>
        <v>2253210.2000000002</v>
      </c>
      <c r="F52" s="20">
        <f>(F45+F10)</f>
        <v>2265997.7000000002</v>
      </c>
      <c r="G52" s="20">
        <f>(G45+G10)</f>
        <v>2403064.0999999996</v>
      </c>
    </row>
  </sheetData>
  <mergeCells count="10">
    <mergeCell ref="F8:F9"/>
    <mergeCell ref="A2:C2"/>
    <mergeCell ref="A6:C6"/>
    <mergeCell ref="C8:C9"/>
    <mergeCell ref="E8:E9"/>
    <mergeCell ref="D8:D9"/>
    <mergeCell ref="A8:A9"/>
    <mergeCell ref="B8:B9"/>
    <mergeCell ref="A5:G5"/>
    <mergeCell ref="G8:G9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sqref="A1:J1"/>
    </sheetView>
  </sheetViews>
  <sheetFormatPr defaultRowHeight="15"/>
  <cols>
    <col min="1" max="1" width="19.7109375" style="34" customWidth="1"/>
    <col min="2" max="2" width="25.7109375" customWidth="1"/>
    <col min="3" max="4" width="10.5703125" hidden="1" customWidth="1"/>
    <col min="5" max="5" width="10.5703125" customWidth="1"/>
    <col min="6" max="6" width="10.42578125" hidden="1" customWidth="1"/>
    <col min="7" max="7" width="10.42578125" customWidth="1"/>
    <col min="8" max="8" width="10.140625" hidden="1" customWidth="1"/>
    <col min="9" max="9" width="10.28515625" customWidth="1"/>
    <col min="10" max="10" width="10.7109375" customWidth="1"/>
  </cols>
  <sheetData>
    <row r="1" spans="1:10" ht="75.75" customHeight="1">
      <c r="A1" s="72" t="s">
        <v>114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56.25" customHeight="1">
      <c r="A2" s="32" t="s">
        <v>0</v>
      </c>
      <c r="B2" s="32" t="s">
        <v>1</v>
      </c>
      <c r="C2" s="35" t="s">
        <v>107</v>
      </c>
      <c r="D2" s="35" t="s">
        <v>107</v>
      </c>
      <c r="E2" s="35" t="s">
        <v>107</v>
      </c>
      <c r="F2" s="35" t="s">
        <v>109</v>
      </c>
      <c r="G2" s="35" t="s">
        <v>108</v>
      </c>
      <c r="H2" s="35" t="s">
        <v>109</v>
      </c>
      <c r="I2" s="35" t="s">
        <v>109</v>
      </c>
      <c r="J2" s="35" t="s">
        <v>110</v>
      </c>
    </row>
    <row r="3" spans="1:10" ht="25.5" hidden="1">
      <c r="A3" s="24" t="s">
        <v>32</v>
      </c>
      <c r="B3" s="36" t="s">
        <v>53</v>
      </c>
      <c r="C3" s="13">
        <f t="shared" ref="C3:I3" si="0">C4+C6+C8+C12+C15+C16+C17+C22+C24+C27+C31+C32</f>
        <v>568979</v>
      </c>
      <c r="D3" s="13">
        <f t="shared" si="0"/>
        <v>568979</v>
      </c>
      <c r="E3" s="13">
        <f t="shared" si="0"/>
        <v>568979</v>
      </c>
      <c r="F3" s="13">
        <f t="shared" si="0"/>
        <v>574446</v>
      </c>
      <c r="G3" s="13">
        <f t="shared" ref="G3" si="1">G4+G6+G8+G12+G15+G16+G17+G22+G24+G27+G31+G32</f>
        <v>568979</v>
      </c>
      <c r="H3" s="13">
        <f t="shared" si="0"/>
        <v>574446</v>
      </c>
      <c r="I3" s="13">
        <f t="shared" si="0"/>
        <v>574446</v>
      </c>
      <c r="J3" s="13">
        <f t="shared" ref="J3" si="2">J4+J6+J8+J12+J15+J16+J17+J22+J24+J27+J31+J32</f>
        <v>574446</v>
      </c>
    </row>
    <row r="4" spans="1:10" ht="25.5" hidden="1">
      <c r="A4" s="24" t="s">
        <v>3</v>
      </c>
      <c r="B4" s="36" t="s">
        <v>4</v>
      </c>
      <c r="C4" s="13">
        <v>348607</v>
      </c>
      <c r="D4" s="13">
        <v>348607</v>
      </c>
      <c r="E4" s="13">
        <v>348607</v>
      </c>
      <c r="F4" s="13">
        <v>352593</v>
      </c>
      <c r="G4" s="13">
        <v>348607</v>
      </c>
      <c r="H4" s="13">
        <v>352593</v>
      </c>
      <c r="I4" s="13">
        <v>352593</v>
      </c>
      <c r="J4" s="13">
        <v>352593</v>
      </c>
    </row>
    <row r="5" spans="1:10" ht="25.5" hidden="1">
      <c r="A5" s="31" t="s">
        <v>33</v>
      </c>
      <c r="B5" s="30" t="s">
        <v>5</v>
      </c>
      <c r="C5" s="14">
        <v>348607</v>
      </c>
      <c r="D5" s="14">
        <v>348607</v>
      </c>
      <c r="E5" s="14">
        <v>348607</v>
      </c>
      <c r="F5" s="14">
        <v>352593</v>
      </c>
      <c r="G5" s="14">
        <v>348607</v>
      </c>
      <c r="H5" s="14">
        <v>352593</v>
      </c>
      <c r="I5" s="14">
        <v>352593</v>
      </c>
      <c r="J5" s="14">
        <v>352593</v>
      </c>
    </row>
    <row r="6" spans="1:10" ht="38.25" hidden="1" customHeight="1">
      <c r="A6" s="24" t="s">
        <v>54</v>
      </c>
      <c r="B6" s="36" t="s">
        <v>55</v>
      </c>
      <c r="C6" s="13">
        <v>9886</v>
      </c>
      <c r="D6" s="13">
        <v>9886</v>
      </c>
      <c r="E6" s="13">
        <v>9886</v>
      </c>
      <c r="F6" s="13">
        <v>9886</v>
      </c>
      <c r="G6" s="13">
        <v>9886</v>
      </c>
      <c r="H6" s="13">
        <v>9886</v>
      </c>
      <c r="I6" s="13">
        <v>9886</v>
      </c>
      <c r="J6" s="13">
        <v>9886</v>
      </c>
    </row>
    <row r="7" spans="1:10" ht="63.75" hidden="1">
      <c r="A7" s="31" t="s">
        <v>56</v>
      </c>
      <c r="B7" s="30" t="s">
        <v>57</v>
      </c>
      <c r="C7" s="14">
        <v>9886</v>
      </c>
      <c r="D7" s="14">
        <v>9886</v>
      </c>
      <c r="E7" s="14">
        <v>9886</v>
      </c>
      <c r="F7" s="14">
        <v>9886</v>
      </c>
      <c r="G7" s="14">
        <v>9886</v>
      </c>
      <c r="H7" s="14">
        <v>9886</v>
      </c>
      <c r="I7" s="14">
        <v>9886</v>
      </c>
      <c r="J7" s="14">
        <v>9886</v>
      </c>
    </row>
    <row r="8" spans="1:10" ht="15.75" hidden="1" customHeight="1">
      <c r="A8" s="24" t="s">
        <v>58</v>
      </c>
      <c r="B8" s="36" t="s">
        <v>6</v>
      </c>
      <c r="C8" s="13">
        <f t="shared" ref="C8:I8" si="3">C9+C10+C11</f>
        <v>45431</v>
      </c>
      <c r="D8" s="13">
        <f t="shared" si="3"/>
        <v>45431</v>
      </c>
      <c r="E8" s="13">
        <f t="shared" si="3"/>
        <v>45431</v>
      </c>
      <c r="F8" s="13">
        <f t="shared" si="3"/>
        <v>47168</v>
      </c>
      <c r="G8" s="13">
        <f t="shared" ref="G8" si="4">G9+G10+G11</f>
        <v>45431</v>
      </c>
      <c r="H8" s="13">
        <f t="shared" si="3"/>
        <v>47168</v>
      </c>
      <c r="I8" s="13">
        <f t="shared" si="3"/>
        <v>47168</v>
      </c>
      <c r="J8" s="13">
        <f t="shared" ref="J8" si="5">J9+J10+J11</f>
        <v>47168</v>
      </c>
    </row>
    <row r="9" spans="1:10" ht="38.25" hidden="1">
      <c r="A9" s="31" t="s">
        <v>59</v>
      </c>
      <c r="B9" s="30" t="s">
        <v>91</v>
      </c>
      <c r="C9" s="14">
        <v>38075</v>
      </c>
      <c r="D9" s="14">
        <v>38075</v>
      </c>
      <c r="E9" s="14">
        <v>38075</v>
      </c>
      <c r="F9" s="14">
        <v>39522</v>
      </c>
      <c r="G9" s="14">
        <v>38075</v>
      </c>
      <c r="H9" s="14">
        <v>39522</v>
      </c>
      <c r="I9" s="14">
        <v>39522</v>
      </c>
      <c r="J9" s="14">
        <v>39522</v>
      </c>
    </row>
    <row r="10" spans="1:10" ht="25.5" hidden="1">
      <c r="A10" s="31" t="s">
        <v>60</v>
      </c>
      <c r="B10" s="30" t="s">
        <v>8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</row>
    <row r="11" spans="1:10" ht="41.25" hidden="1" customHeight="1">
      <c r="A11" s="31" t="s">
        <v>61</v>
      </c>
      <c r="B11" s="30" t="s">
        <v>36</v>
      </c>
      <c r="C11" s="14">
        <v>7256</v>
      </c>
      <c r="D11" s="14">
        <v>7256</v>
      </c>
      <c r="E11" s="14">
        <v>7256</v>
      </c>
      <c r="F11" s="14">
        <v>7546</v>
      </c>
      <c r="G11" s="14">
        <v>7256</v>
      </c>
      <c r="H11" s="14">
        <v>7546</v>
      </c>
      <c r="I11" s="14">
        <v>7546</v>
      </c>
      <c r="J11" s="14">
        <v>7546</v>
      </c>
    </row>
    <row r="12" spans="1:10" hidden="1">
      <c r="A12" s="24" t="s">
        <v>9</v>
      </c>
      <c r="B12" s="36" t="s">
        <v>10</v>
      </c>
      <c r="C12" s="13">
        <f t="shared" ref="C12:I12" si="6">C13+C14</f>
        <v>96900</v>
      </c>
      <c r="D12" s="13">
        <f t="shared" si="6"/>
        <v>96900</v>
      </c>
      <c r="E12" s="13">
        <f t="shared" si="6"/>
        <v>96900</v>
      </c>
      <c r="F12" s="13">
        <f t="shared" si="6"/>
        <v>96900</v>
      </c>
      <c r="G12" s="13">
        <f t="shared" ref="G12" si="7">G13+G14</f>
        <v>96900</v>
      </c>
      <c r="H12" s="13">
        <f t="shared" si="6"/>
        <v>96900</v>
      </c>
      <c r="I12" s="13">
        <f t="shared" si="6"/>
        <v>96900</v>
      </c>
      <c r="J12" s="13">
        <f t="shared" ref="J12" si="8">J13+J14</f>
        <v>96900</v>
      </c>
    </row>
    <row r="13" spans="1:10" ht="25.5" hidden="1">
      <c r="A13" s="31" t="s">
        <v>37</v>
      </c>
      <c r="B13" s="30" t="s">
        <v>11</v>
      </c>
      <c r="C13" s="14">
        <v>26883</v>
      </c>
      <c r="D13" s="14">
        <v>26883</v>
      </c>
      <c r="E13" s="14">
        <v>26883</v>
      </c>
      <c r="F13" s="14">
        <v>26883</v>
      </c>
      <c r="G13" s="14">
        <v>26883</v>
      </c>
      <c r="H13" s="14">
        <v>26883</v>
      </c>
      <c r="I13" s="14">
        <v>26883</v>
      </c>
      <c r="J13" s="14">
        <v>26883</v>
      </c>
    </row>
    <row r="14" spans="1:10" hidden="1">
      <c r="A14" s="31" t="s">
        <v>62</v>
      </c>
      <c r="B14" s="30" t="s">
        <v>12</v>
      </c>
      <c r="C14" s="14">
        <v>70017</v>
      </c>
      <c r="D14" s="14">
        <v>70017</v>
      </c>
      <c r="E14" s="14">
        <v>70017</v>
      </c>
      <c r="F14" s="14">
        <v>70017</v>
      </c>
      <c r="G14" s="14">
        <v>70017</v>
      </c>
      <c r="H14" s="14">
        <v>70017</v>
      </c>
      <c r="I14" s="14">
        <v>70017</v>
      </c>
      <c r="J14" s="14">
        <v>70017</v>
      </c>
    </row>
    <row r="15" spans="1:10" ht="63.75" hidden="1">
      <c r="A15" s="23" t="s">
        <v>63</v>
      </c>
      <c r="B15" s="37" t="s">
        <v>64</v>
      </c>
      <c r="C15" s="40">
        <v>500</v>
      </c>
      <c r="D15" s="40">
        <v>500</v>
      </c>
      <c r="E15" s="40">
        <v>500</v>
      </c>
      <c r="F15" s="13">
        <v>500</v>
      </c>
      <c r="G15" s="40">
        <v>500</v>
      </c>
      <c r="H15" s="13">
        <v>500</v>
      </c>
      <c r="I15" s="13">
        <v>500</v>
      </c>
      <c r="J15" s="13">
        <v>500</v>
      </c>
    </row>
    <row r="16" spans="1:10" ht="25.5" hidden="1">
      <c r="A16" s="24" t="s">
        <v>41</v>
      </c>
      <c r="B16" s="36" t="s">
        <v>13</v>
      </c>
      <c r="C16" s="13">
        <v>13460</v>
      </c>
      <c r="D16" s="13">
        <v>13460</v>
      </c>
      <c r="E16" s="13">
        <v>13460</v>
      </c>
      <c r="F16" s="13">
        <v>13460</v>
      </c>
      <c r="G16" s="13">
        <v>13460</v>
      </c>
      <c r="H16" s="13">
        <v>13460</v>
      </c>
      <c r="I16" s="13">
        <v>13460</v>
      </c>
      <c r="J16" s="13">
        <v>13460</v>
      </c>
    </row>
    <row r="17" spans="1:10" ht="51.75" hidden="1" customHeight="1">
      <c r="A17" s="24" t="s">
        <v>14</v>
      </c>
      <c r="B17" s="36" t="s">
        <v>15</v>
      </c>
      <c r="C17" s="13">
        <f t="shared" ref="C17:I17" si="9">C18+C19+C20+C21</f>
        <v>42442</v>
      </c>
      <c r="D17" s="13">
        <f t="shared" si="9"/>
        <v>42442</v>
      </c>
      <c r="E17" s="13">
        <f t="shared" si="9"/>
        <v>42442</v>
      </c>
      <c r="F17" s="13">
        <f t="shared" si="9"/>
        <v>41079</v>
      </c>
      <c r="G17" s="13">
        <f t="shared" ref="G17" si="10">G18+G19+G20+G21</f>
        <v>42442</v>
      </c>
      <c r="H17" s="13">
        <f t="shared" si="9"/>
        <v>41079</v>
      </c>
      <c r="I17" s="13">
        <f t="shared" si="9"/>
        <v>41079</v>
      </c>
      <c r="J17" s="13">
        <f t="shared" ref="J17" si="11">J18+J19+J20+J21</f>
        <v>41079</v>
      </c>
    </row>
    <row r="18" spans="1:10" ht="91.9" hidden="1" customHeight="1">
      <c r="A18" s="31" t="s">
        <v>16</v>
      </c>
      <c r="B18" s="30" t="s">
        <v>98</v>
      </c>
      <c r="C18" s="14">
        <v>29403</v>
      </c>
      <c r="D18" s="14">
        <v>29403</v>
      </c>
      <c r="E18" s="14">
        <v>29403</v>
      </c>
      <c r="F18" s="14">
        <v>28063</v>
      </c>
      <c r="G18" s="14">
        <v>29403</v>
      </c>
      <c r="H18" s="14">
        <v>28063</v>
      </c>
      <c r="I18" s="14">
        <v>28063</v>
      </c>
      <c r="J18" s="14">
        <v>28063</v>
      </c>
    </row>
    <row r="19" spans="1:10" ht="89.25" hidden="1" customHeight="1">
      <c r="A19" s="7" t="s">
        <v>17</v>
      </c>
      <c r="B19" s="8" t="s">
        <v>99</v>
      </c>
      <c r="C19" s="17">
        <v>1019</v>
      </c>
      <c r="D19" s="17">
        <v>1019</v>
      </c>
      <c r="E19" s="17">
        <v>1019</v>
      </c>
      <c r="F19" s="43">
        <v>1019</v>
      </c>
      <c r="G19" s="17">
        <v>1019</v>
      </c>
      <c r="H19" s="43">
        <v>1019</v>
      </c>
      <c r="I19" s="43">
        <v>1019</v>
      </c>
      <c r="J19" s="43">
        <v>1019</v>
      </c>
    </row>
    <row r="20" spans="1:10" ht="66.75" hidden="1" customHeight="1">
      <c r="A20" s="31" t="s">
        <v>18</v>
      </c>
      <c r="B20" s="30" t="s">
        <v>100</v>
      </c>
      <c r="C20" s="14">
        <v>48</v>
      </c>
      <c r="D20" s="14">
        <v>48</v>
      </c>
      <c r="E20" s="14">
        <v>48</v>
      </c>
      <c r="F20" s="14">
        <v>48</v>
      </c>
      <c r="G20" s="14">
        <v>48</v>
      </c>
      <c r="H20" s="14">
        <v>48</v>
      </c>
      <c r="I20" s="14">
        <v>48</v>
      </c>
      <c r="J20" s="14">
        <v>48</v>
      </c>
    </row>
    <row r="21" spans="1:10" ht="78.75" hidden="1" customHeight="1">
      <c r="A21" s="31" t="s">
        <v>42</v>
      </c>
      <c r="B21" s="8" t="s">
        <v>101</v>
      </c>
      <c r="C21" s="14">
        <v>11972</v>
      </c>
      <c r="D21" s="14">
        <v>11972</v>
      </c>
      <c r="E21" s="14">
        <v>11972</v>
      </c>
      <c r="F21" s="14">
        <v>11949</v>
      </c>
      <c r="G21" s="14">
        <v>11972</v>
      </c>
      <c r="H21" s="14">
        <v>11949</v>
      </c>
      <c r="I21" s="14">
        <v>11949</v>
      </c>
      <c r="J21" s="14">
        <v>11949</v>
      </c>
    </row>
    <row r="22" spans="1:10" ht="51" hidden="1">
      <c r="A22" s="24" t="s">
        <v>45</v>
      </c>
      <c r="B22" s="36" t="s">
        <v>19</v>
      </c>
      <c r="C22" s="13">
        <v>1678</v>
      </c>
      <c r="D22" s="13">
        <v>1678</v>
      </c>
      <c r="E22" s="13">
        <v>1678</v>
      </c>
      <c r="F22" s="13">
        <v>1678</v>
      </c>
      <c r="G22" s="13">
        <v>1678</v>
      </c>
      <c r="H22" s="13">
        <v>1678</v>
      </c>
      <c r="I22" s="13">
        <v>1678</v>
      </c>
      <c r="J22" s="13">
        <v>1678</v>
      </c>
    </row>
    <row r="23" spans="1:10" ht="29.25" hidden="1" customHeight="1">
      <c r="A23" s="31" t="s">
        <v>46</v>
      </c>
      <c r="B23" s="30" t="s">
        <v>95</v>
      </c>
      <c r="C23" s="14">
        <v>1678</v>
      </c>
      <c r="D23" s="14">
        <v>1678</v>
      </c>
      <c r="E23" s="14">
        <v>1678</v>
      </c>
      <c r="F23" s="14">
        <v>1678</v>
      </c>
      <c r="G23" s="14">
        <v>1678</v>
      </c>
      <c r="H23" s="14">
        <v>1678</v>
      </c>
      <c r="I23" s="14">
        <v>1678</v>
      </c>
      <c r="J23" s="14">
        <v>1678</v>
      </c>
    </row>
    <row r="24" spans="1:10" ht="27" hidden="1" customHeight="1">
      <c r="A24" s="24" t="s">
        <v>31</v>
      </c>
      <c r="B24" s="36" t="s">
        <v>84</v>
      </c>
      <c r="C24" s="13">
        <v>350</v>
      </c>
      <c r="D24" s="13">
        <v>350</v>
      </c>
      <c r="E24" s="13">
        <v>350</v>
      </c>
      <c r="F24" s="13">
        <v>350</v>
      </c>
      <c r="G24" s="13">
        <v>350</v>
      </c>
      <c r="H24" s="13">
        <v>350</v>
      </c>
      <c r="I24" s="13">
        <v>350</v>
      </c>
      <c r="J24" s="13">
        <v>350</v>
      </c>
    </row>
    <row r="25" spans="1:10" ht="27" hidden="1" customHeight="1">
      <c r="A25" s="44" t="s">
        <v>102</v>
      </c>
      <c r="B25" s="45" t="s">
        <v>88</v>
      </c>
      <c r="C25" s="29">
        <v>100</v>
      </c>
      <c r="D25" s="29">
        <v>100</v>
      </c>
      <c r="E25" s="29">
        <v>100</v>
      </c>
      <c r="F25" s="15">
        <v>100</v>
      </c>
      <c r="G25" s="29">
        <v>100</v>
      </c>
      <c r="H25" s="15">
        <v>100</v>
      </c>
      <c r="I25" s="15">
        <v>100</v>
      </c>
      <c r="J25" s="15">
        <v>100</v>
      </c>
    </row>
    <row r="26" spans="1:10" ht="26.25" hidden="1" customHeight="1">
      <c r="A26" s="27" t="s">
        <v>87</v>
      </c>
      <c r="B26" s="30" t="s">
        <v>20</v>
      </c>
      <c r="C26" s="14">
        <v>250</v>
      </c>
      <c r="D26" s="14">
        <v>250</v>
      </c>
      <c r="E26" s="14">
        <v>250</v>
      </c>
      <c r="F26" s="14">
        <v>250</v>
      </c>
      <c r="G26" s="14">
        <v>250</v>
      </c>
      <c r="H26" s="14">
        <v>250</v>
      </c>
      <c r="I26" s="14">
        <v>250</v>
      </c>
      <c r="J26" s="14">
        <v>250</v>
      </c>
    </row>
    <row r="27" spans="1:10" ht="25.5" hidden="1" customHeight="1">
      <c r="A27" s="24" t="s">
        <v>21</v>
      </c>
      <c r="B27" s="36" t="s">
        <v>22</v>
      </c>
      <c r="C27" s="13">
        <v>2986</v>
      </c>
      <c r="D27" s="13">
        <v>2986</v>
      </c>
      <c r="E27" s="13">
        <v>2986</v>
      </c>
      <c r="F27" s="13">
        <v>4093</v>
      </c>
      <c r="G27" s="13">
        <v>2986</v>
      </c>
      <c r="H27" s="13">
        <v>4093</v>
      </c>
      <c r="I27" s="13">
        <v>4093</v>
      </c>
      <c r="J27" s="13">
        <v>4093</v>
      </c>
    </row>
    <row r="28" spans="1:10" ht="44.25" hidden="1" customHeight="1">
      <c r="A28" s="31" t="s">
        <v>23</v>
      </c>
      <c r="B28" s="30" t="s">
        <v>66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</row>
    <row r="29" spans="1:10" ht="153" hidden="1">
      <c r="A29" s="31" t="s">
        <v>67</v>
      </c>
      <c r="B29" s="38" t="s">
        <v>96</v>
      </c>
      <c r="C29" s="14">
        <v>1236</v>
      </c>
      <c r="D29" s="14">
        <v>1236</v>
      </c>
      <c r="E29" s="14">
        <v>1236</v>
      </c>
      <c r="F29" s="14">
        <v>3093</v>
      </c>
      <c r="G29" s="14">
        <v>1236</v>
      </c>
      <c r="H29" s="14">
        <v>3093</v>
      </c>
      <c r="I29" s="14">
        <v>3093</v>
      </c>
      <c r="J29" s="14">
        <v>3093</v>
      </c>
    </row>
    <row r="30" spans="1:10" ht="89.25" hidden="1">
      <c r="A30" s="7" t="s">
        <v>24</v>
      </c>
      <c r="B30" s="8" t="s">
        <v>103</v>
      </c>
      <c r="C30" s="14">
        <v>1750</v>
      </c>
      <c r="D30" s="14">
        <v>1750</v>
      </c>
      <c r="E30" s="14">
        <v>1750</v>
      </c>
      <c r="F30" s="14">
        <v>1000</v>
      </c>
      <c r="G30" s="14">
        <v>1750</v>
      </c>
      <c r="H30" s="14">
        <v>1000</v>
      </c>
      <c r="I30" s="14">
        <v>1000</v>
      </c>
      <c r="J30" s="14">
        <v>1000</v>
      </c>
    </row>
    <row r="31" spans="1:10" ht="16.899999999999999" hidden="1" customHeight="1">
      <c r="A31" s="24" t="s">
        <v>25</v>
      </c>
      <c r="B31" s="36" t="s">
        <v>26</v>
      </c>
      <c r="C31" s="13">
        <v>6289</v>
      </c>
      <c r="D31" s="13">
        <v>6289</v>
      </c>
      <c r="E31" s="13">
        <v>6289</v>
      </c>
      <c r="F31" s="13">
        <v>6289</v>
      </c>
      <c r="G31" s="13">
        <v>6289</v>
      </c>
      <c r="H31" s="13">
        <v>6289</v>
      </c>
      <c r="I31" s="13">
        <v>6289</v>
      </c>
      <c r="J31" s="13">
        <v>6289</v>
      </c>
    </row>
    <row r="32" spans="1:10" ht="15.75" hidden="1" customHeight="1">
      <c r="A32" s="24" t="s">
        <v>27</v>
      </c>
      <c r="B32" s="39" t="s">
        <v>76</v>
      </c>
      <c r="C32" s="13">
        <v>450</v>
      </c>
      <c r="D32" s="13">
        <v>450</v>
      </c>
      <c r="E32" s="13">
        <v>450</v>
      </c>
      <c r="F32" s="40">
        <v>450</v>
      </c>
      <c r="G32" s="13">
        <v>450</v>
      </c>
      <c r="H32" s="40">
        <v>450</v>
      </c>
      <c r="I32" s="40">
        <v>450</v>
      </c>
      <c r="J32" s="40">
        <v>450</v>
      </c>
    </row>
    <row r="33" spans="1:10" ht="33" customHeight="1">
      <c r="A33" s="24" t="s">
        <v>50</v>
      </c>
      <c r="B33" s="36" t="s">
        <v>28</v>
      </c>
      <c r="C33" s="40">
        <f t="shared" ref="C33:J33" si="12">SUM(C35:C37)</f>
        <v>1220813.8999999999</v>
      </c>
      <c r="D33" s="40">
        <f t="shared" si="12"/>
        <v>1220809.7</v>
      </c>
      <c r="E33" s="40">
        <f t="shared" si="12"/>
        <v>1629597</v>
      </c>
      <c r="F33" s="40">
        <f t="shared" si="12"/>
        <v>1240453.5999999999</v>
      </c>
      <c r="G33" s="40">
        <f t="shared" si="12"/>
        <v>1600985.2000000002</v>
      </c>
      <c r="H33" s="40">
        <f t="shared" si="12"/>
        <v>1240449.3999999999</v>
      </c>
      <c r="I33" s="40">
        <f t="shared" si="12"/>
        <v>1541417.8</v>
      </c>
      <c r="J33" s="40">
        <f t="shared" si="12"/>
        <v>1510820.8</v>
      </c>
    </row>
    <row r="34" spans="1:10" ht="65.25" customHeight="1">
      <c r="A34" s="24" t="s">
        <v>51</v>
      </c>
      <c r="B34" s="39" t="s">
        <v>77</v>
      </c>
      <c r="C34" s="40">
        <f t="shared" ref="C34:J34" si="13">SUM(C35:C37)</f>
        <v>1220813.8999999999</v>
      </c>
      <c r="D34" s="40">
        <f t="shared" si="13"/>
        <v>1220809.7</v>
      </c>
      <c r="E34" s="40">
        <f t="shared" si="13"/>
        <v>1629597</v>
      </c>
      <c r="F34" s="40">
        <f t="shared" si="13"/>
        <v>1240453.5999999999</v>
      </c>
      <c r="G34" s="40">
        <f t="shared" si="13"/>
        <v>1600985.2000000002</v>
      </c>
      <c r="H34" s="40">
        <f t="shared" si="13"/>
        <v>1240449.3999999999</v>
      </c>
      <c r="I34" s="40">
        <f t="shared" si="13"/>
        <v>1541417.8</v>
      </c>
      <c r="J34" s="40">
        <f t="shared" si="13"/>
        <v>1510820.8</v>
      </c>
    </row>
    <row r="35" spans="1:10" ht="38.25" hidden="1">
      <c r="A35" s="31" t="s">
        <v>80</v>
      </c>
      <c r="B35" s="30" t="s">
        <v>70</v>
      </c>
      <c r="C35" s="41">
        <v>109959</v>
      </c>
      <c r="D35" s="41">
        <v>109959</v>
      </c>
      <c r="E35" s="41">
        <v>109959</v>
      </c>
      <c r="F35" s="14">
        <v>109959</v>
      </c>
      <c r="G35" s="41">
        <v>109959</v>
      </c>
      <c r="H35" s="14">
        <v>109959</v>
      </c>
      <c r="I35" s="14">
        <v>109959</v>
      </c>
      <c r="J35" s="41">
        <v>109959</v>
      </c>
    </row>
    <row r="36" spans="1:10" ht="46.5" customHeight="1">
      <c r="A36" s="31" t="s">
        <v>83</v>
      </c>
      <c r="B36" s="12" t="s">
        <v>72</v>
      </c>
      <c r="C36" s="41">
        <v>118959.3</v>
      </c>
      <c r="D36" s="41">
        <v>118959.3</v>
      </c>
      <c r="E36" s="41">
        <v>527746.6</v>
      </c>
      <c r="F36" s="14">
        <v>148167.9</v>
      </c>
      <c r="G36" s="14">
        <v>531403.80000000005</v>
      </c>
      <c r="H36" s="14">
        <v>148167.9</v>
      </c>
      <c r="I36" s="49">
        <v>449136.3</v>
      </c>
      <c r="J36" s="49">
        <v>449136.3</v>
      </c>
    </row>
    <row r="37" spans="1:10" ht="38.25">
      <c r="A37" s="31" t="s">
        <v>81</v>
      </c>
      <c r="B37" s="30" t="s">
        <v>71</v>
      </c>
      <c r="C37" s="48">
        <v>991895.6</v>
      </c>
      <c r="D37" s="48">
        <v>991891.4</v>
      </c>
      <c r="E37" s="48">
        <v>991891.4</v>
      </c>
      <c r="F37" s="48">
        <v>982326.7</v>
      </c>
      <c r="G37" s="48">
        <v>959622.4</v>
      </c>
      <c r="H37" s="48">
        <v>982322.5</v>
      </c>
      <c r="I37" s="48">
        <v>982322.5</v>
      </c>
      <c r="J37" s="54">
        <v>951725.5</v>
      </c>
    </row>
    <row r="38" spans="1:10">
      <c r="A38" s="33"/>
      <c r="B38" s="42" t="s">
        <v>30</v>
      </c>
      <c r="C38" s="40">
        <f t="shared" ref="C38:J38" si="14">SUM(C33,C3)</f>
        <v>1789792.9</v>
      </c>
      <c r="D38" s="40">
        <f t="shared" si="14"/>
        <v>1789788.7</v>
      </c>
      <c r="E38" s="40">
        <f t="shared" si="14"/>
        <v>2198576</v>
      </c>
      <c r="F38" s="40">
        <f t="shared" si="14"/>
        <v>1814899.5999999999</v>
      </c>
      <c r="G38" s="40">
        <f t="shared" si="14"/>
        <v>2169964.2000000002</v>
      </c>
      <c r="H38" s="40">
        <f t="shared" si="14"/>
        <v>1814895.4</v>
      </c>
      <c r="I38" s="40">
        <f t="shared" si="14"/>
        <v>2115863.7999999998</v>
      </c>
      <c r="J38" s="40">
        <f t="shared" si="14"/>
        <v>2085266.8</v>
      </c>
    </row>
  </sheetData>
  <mergeCells count="1">
    <mergeCell ref="A1:J1"/>
  </mergeCells>
  <printOptions horizontalCentered="1"/>
  <pageMargins left="0.51181102362204722" right="0.5118110236220472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Vershinina</cp:lastModifiedBy>
  <cp:lastPrinted>2020-08-13T09:59:16Z</cp:lastPrinted>
  <dcterms:created xsi:type="dcterms:W3CDTF">2016-03-29T11:31:48Z</dcterms:created>
  <dcterms:modified xsi:type="dcterms:W3CDTF">2020-08-13T10:12:35Z</dcterms:modified>
</cp:coreProperties>
</file>